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IROP 2023, 24\Krnov ITI\1. VZ\_OPRAVENÁ ZD KE ZNOVUVYHLÁŠENÍ\"/>
    </mc:Choice>
  </mc:AlternateContent>
  <xr:revisionPtr revIDLastSave="0" documentId="13_ncr:1_{AF1B733D-89AB-4AB0-A650-9D7B256F8DF4}" xr6:coauthVersionLast="36" xr6:coauthVersionMax="36" xr10:uidLastSave="{00000000-0000-0000-0000-000000000000}"/>
  <bookViews>
    <workbookView xWindow="0" yWindow="0" windowWidth="19200" windowHeight="7750" xr2:uid="{00000000-000D-0000-FFFF-FFFF00000000}"/>
  </bookViews>
  <sheets>
    <sheet name="IT" sheetId="1" r:id="rId1"/>
  </sheets>
  <externalReferences>
    <externalReference r:id="rId2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l="1"/>
  <c r="I16" i="1" s="1"/>
  <c r="H16" i="1" s="1"/>
  <c r="G15" i="1"/>
  <c r="I15" i="1" s="1"/>
  <c r="H15" i="1" s="1"/>
  <c r="G19" i="1"/>
  <c r="I19" i="1" s="1"/>
  <c r="H19" i="1" s="1"/>
  <c r="G18" i="1"/>
  <c r="I18" i="1" s="1"/>
  <c r="H18" i="1" s="1"/>
  <c r="G9" i="1" l="1"/>
  <c r="I9" i="1" s="1"/>
  <c r="H9" i="1" s="1"/>
  <c r="G8" i="1" l="1"/>
  <c r="I8" i="1" s="1"/>
  <c r="H8" i="1" s="1"/>
  <c r="G7" i="1"/>
  <c r="G10" i="1"/>
  <c r="G11" i="1"/>
  <c r="G13" i="1"/>
  <c r="G14" i="1"/>
  <c r="G17" i="1"/>
  <c r="G6" i="1"/>
  <c r="G20" i="1" l="1"/>
  <c r="I7" i="1"/>
  <c r="H7" i="1" s="1"/>
  <c r="I10" i="1"/>
  <c r="I11" i="1"/>
  <c r="H11" i="1" s="1"/>
  <c r="I12" i="1"/>
  <c r="I13" i="1"/>
  <c r="H13" i="1" s="1"/>
  <c r="I14" i="1"/>
  <c r="H14" i="1" s="1"/>
  <c r="I17" i="1"/>
  <c r="H17" i="1" s="1"/>
  <c r="I6" i="1"/>
  <c r="H6" i="1" s="1"/>
  <c r="H12" i="1" l="1"/>
  <c r="I20" i="1"/>
  <c r="H10" i="1"/>
  <c r="H20" i="1" l="1"/>
</calcChain>
</file>

<file path=xl/sharedStrings.xml><?xml version="1.0" encoding="utf-8"?>
<sst xmlns="http://schemas.openxmlformats.org/spreadsheetml/2006/main" count="64" uniqueCount="43">
  <si>
    <t>Mn.</t>
  </si>
  <si>
    <t>Cena/ks</t>
  </si>
  <si>
    <t>DPH 21%</t>
  </si>
  <si>
    <t>Cena s DPH</t>
  </si>
  <si>
    <t>ks</t>
  </si>
  <si>
    <t>Název</t>
  </si>
  <si>
    <t>Název výrobce a PN produktu (případně jiná specifikace)</t>
  </si>
  <si>
    <t>Požadováné řešení musí být v plném souladu s dokumentem„STANDARD KONEKTIVITY ŠKOL“. Dodavatel se zavazuje zpracovat a předat podklady k prokázání splnění Standardu konektivity škol formou záveřečné technické zprávy.</t>
  </si>
  <si>
    <t>Firewall</t>
  </si>
  <si>
    <t>Server</t>
  </si>
  <si>
    <t>soubor</t>
  </si>
  <si>
    <t>Uchazeč doplní název výrobce a PN produktu (případně jiné specifikace)</t>
  </si>
  <si>
    <t>CELKEM</t>
  </si>
  <si>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</si>
  <si>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Access Point Wifi 6</t>
  </si>
  <si>
    <t>Backup NAS + HDD</t>
  </si>
  <si>
    <t>Logování a Monitorování</t>
  </si>
  <si>
    <t>Virtuální apliance - software určený ke sběru dat a jejich ukládání v časové ose min. 3. měs. Logování přístupu uživatelů do sítě umožňující dohledání vazeb IP adresa – čas – uživatel, Spolupracující s Identity Managementem a Radius serverem. Cena včetně instalace, implementace a dopravy.</t>
  </si>
  <si>
    <t>Pol. č.</t>
  </si>
  <si>
    <t>Konektivita ZŠ Janačkovo náměstí</t>
  </si>
  <si>
    <t>Záložní zdroj</t>
  </si>
  <si>
    <t>záložní zdroj min. 2200VA, Line Interaktivní, porty min. 1x IEC 320 C19 a 8x IEC 320 C13, Net Card. dodávka vč. Instalace, implementace, a dopravy.</t>
  </si>
  <si>
    <t>Rack</t>
  </si>
  <si>
    <t>Licence OS pro server</t>
  </si>
  <si>
    <t>trvalá licence aktuálního serverového OS kompatibilního se stávajícím systémem školy Microsoft Windows Server s použitím pro min. 2x VM</t>
  </si>
  <si>
    <t>NAS pro montáž do racku max. 1U, Procesor min. 4 jádra, paměť min. 4GB DDR4 možnost až 32GB, min. 4x pozice pro HDD 2,5"/3,5" disky vyměnitelné za provozu. Podpora: RAID 0,1, 5, 6, 10, USB: min. 2 x USB 3.0 port, Ethernet min. 4x 1 GbE, kit pro montáž do racku, 
4ks 3,5" HDD 8TB SATA určené výrobcem pro NAS provoz 24/7 včetně dopravy, montáže, instalace, odzkoušení</t>
  </si>
  <si>
    <t>instalační služby</t>
  </si>
  <si>
    <t>normovaná velikost 19“, stojanový rozvaděč s krytím IP 20, 27U min. (š)600x(h)1000, 4x posuvné vertikální lišty, Odnímatelné bočnice na Klíč, zamykatelné dveře. Dodávka vč. instalace a dopravy.</t>
  </si>
  <si>
    <t>Firewall typu Next Generation, HTTP/HTTPS Web Filtering, Antivir/Antispam Services, loadballancing, aplikační kontrola na
síťové úrovni, která umožňuje zobrazení využití webových aplikací, Advanced Malware Protection, Ochrana pomocí Intrusion
Prevention (IPS) - možnost definování vlastních signatur, VPN, licence včetně podpory 24x7 na min. 5 let provozu, propustnost firewallu min. 10Gbps, NGFW propustnost minimálně 1,6 Gbps, Propustnost IPS min. 2,6 Gbps, IPsec VPN min. 11,5 Gbps, NetFlow, bez omezení počtu klientů, min.  4 x GE RJ45/SFP min. 2x10GE SFP+. Dodávka vč. instalace, implementace a dopravy</t>
  </si>
  <si>
    <t>Switch 48G port, 4x SFP+</t>
  </si>
  <si>
    <t>Switch 24G port, 4x SFP+, PoE+</t>
  </si>
  <si>
    <t>min. 24x 10/100/1000BASE-T Port a 4x 10GSFP+ port, interní AC, Kapacita přepínače min. 56 Gbps, podpora IEEE 802.1X,  IEEE 802.1Q,  IEEE 802.1S, možnost uložení více konfiguračních souborů. Cena včetně instalace, konfigurace a dopravy.</t>
  </si>
  <si>
    <t>min. 24x 10/100/1000BASE-T Port a 4x 10G SFP+ port, až 370W Class 4 PoE s podporou na min. 24 portech, interní AC, Kapacita přepínače min. 56 Gbps, podpora IEEE 802.1X,  IEEE 802.1Q,  IEEE 802.1S, možnost uložení více konfiguračních souborů. Cena včetně instalace, konfigurace a dopravy.</t>
  </si>
  <si>
    <t>min. 48x 10/100/1000BASE-T Port a 4x 10G SFP+ port, interní AC, Kapacita přepínače min. 104 Gbps, podpora IEEE 802.1X,  IEEE 802.1Q,  IEEE 802.1S, možnost uložení více konfiguračních souborů. Cena včetně instalace, konfigurace a dopravy.</t>
  </si>
  <si>
    <t>SFP+ Transciever</t>
  </si>
  <si>
    <t>10 Gbe/SFP+, mm (850mm) 300m, duplex LC + Propojovací kabely</t>
  </si>
  <si>
    <t>Propojovací kabely</t>
  </si>
  <si>
    <t>10x UTP, RJ-45, Cat 6, 2 m
10x UTP, RJ-45, Cat 6, 0,5 m
10x UTP, RJ-45, Cat 6, 1 m
6x DAC  6x 10Gbe/SFP+ 1m
3x DAC  6x 10Gbe/SFP+ 3m</t>
  </si>
  <si>
    <t>AP kompatibilní s AP  na škole  - Doplnění stavu, možností přichycení na zeď i strop. Cena včetně instalace, konfigurace a dopravy.</t>
  </si>
  <si>
    <t>Popis - minimální požadavky</t>
  </si>
  <si>
    <t>umístění do Racku, 1x CPU min. 16 jader a min. 11000 bodu dle www.cpubenchmark.net v době podání nabídky, paměť min. 128GB DDR4 a disky 6x 1TB SAS SAS 10k rpm + 2x480GB SSD NVMe. s certifikací pro servery,hw řadič s RAID 5 a s min. 4GB baterií zálohovanou cache, minimální LAN porty 4x 1G a 2x SFP+ 10G, možnost vzdáleného ovládání na HW úrovni s reálným náhledem na instalovaný OS s licenci na min. 3 roky, redundantní zdroj min. 500W, interní TPM 2.0 modul, kit pro montáž do racku, včetně dopravy, montáže, instalace, odzkoušení.</t>
  </si>
  <si>
    <t xml:space="preserve">
Součástí dodávky serveru budou následující implementační práce: Instalace Virtualizačního OS na dodávaný server pro min. 2x VM, 1x VM s instalací dodávaného serverového OS, migrace stávajícího doménového řešení s konfiguraci dle specifikace Standard konektivity škol.pdf.</t>
  </si>
  <si>
    <t>UCHAZEČ VYPLNÍ POUZE ŽLUTĚ PODBARVENÁ POLE!!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</si>
</sst>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Kč-405]_-;\-* #,##0\ [$Kč-405]_-;_-* &quot;-&quot;??\ [$Kč-405]_-;_-@_-"/>
    <numFmt numFmtId="165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rgb="FF3366FF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3" fontId="4" fillId="5" borderId="2" xfId="1" applyNumberFormat="1" applyFont="1" applyFill="1" applyBorder="1" applyAlignment="1">
      <alignment horizontal="center" vertical="center" wrapText="1"/>
    </xf>
    <xf numFmtId="3" fontId="4" fillId="5" borderId="4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vertical="center"/>
    </xf>
    <xf numFmtId="0" fontId="11" fillId="3" borderId="9" xfId="0" applyFont="1" applyFill="1" applyBorder="1" applyAlignment="1">
      <alignment vertical="center" wrapText="1"/>
    </xf>
    <xf numFmtId="164" fontId="2" fillId="3" borderId="1" xfId="1" applyNumberFormat="1" applyFont="1" applyFill="1" applyBorder="1" applyAlignment="1">
      <alignment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6" borderId="17" xfId="3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165" fontId="12" fillId="4" borderId="1" xfId="0" applyNumberFormat="1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3" fontId="4" fillId="5" borderId="10" xfId="1" applyNumberFormat="1" applyFont="1" applyFill="1" applyBorder="1" applyAlignment="1">
      <alignment horizontal="center" vertical="center" wrapText="1"/>
    </xf>
    <xf numFmtId="3" fontId="4" fillId="5" borderId="3" xfId="1" applyNumberFormat="1" applyFont="1" applyFill="1" applyBorder="1" applyAlignment="1">
      <alignment horizontal="center" vertical="center" wrapText="1"/>
    </xf>
  </cellXfs>
  <cellStyles count="4">
    <cellStyle name="Normální" xfId="0" builtinId="0"/>
    <cellStyle name="Normální 10" xfId="3" xr:uid="{00000000-0005-0000-0000-000001000000}"/>
    <cellStyle name="normální 2" xfId="1" xr:uid="{00000000-0005-0000-0000-000002000000}"/>
    <cellStyle name="Normální 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seu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zoomScaleNormal="100" workbookViewId="0">
      <selection activeCell="F6" sqref="F6"/>
    </sheetView>
  </sheetViews>
  <sheetFormatPr defaultRowHeight="14.5" x14ac:dyDescent="0.35"/>
  <cols>
    <col min="2" max="2" width="24.26953125" style="2" customWidth="1"/>
    <col min="3" max="3" width="104.26953125" customWidth="1"/>
    <col min="4" max="4" width="6.26953125" style="1" customWidth="1"/>
    <col min="5" max="5" width="7.54296875" style="1" customWidth="1"/>
    <col min="6" max="6" width="18.90625" style="1" customWidth="1"/>
    <col min="7" max="7" width="19.1796875" style="1" customWidth="1"/>
    <col min="8" max="8" width="20.36328125" style="1" customWidth="1"/>
    <col min="9" max="9" width="22.54296875" style="1" customWidth="1"/>
    <col min="10" max="10" width="22.26953125" customWidth="1"/>
  </cols>
  <sheetData>
    <row r="1" spans="1:10" ht="52.9" customHeight="1" x14ac:dyDescent="0.35">
      <c r="A1" s="22" t="s">
        <v>13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15" customHeight="1" x14ac:dyDescent="0.35">
      <c r="A2" s="23" t="s">
        <v>19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5.75" customHeight="1" thickBot="1" x14ac:dyDescent="0.4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0" ht="35.25" customHeight="1" thickBot="1" x14ac:dyDescent="0.4">
      <c r="A4" s="15" t="s">
        <v>18</v>
      </c>
      <c r="B4" s="3" t="s">
        <v>5</v>
      </c>
      <c r="C4" s="36" t="s">
        <v>39</v>
      </c>
      <c r="D4" s="37"/>
      <c r="E4" s="4" t="s">
        <v>0</v>
      </c>
      <c r="F4" s="38" t="s">
        <v>1</v>
      </c>
      <c r="G4" s="39"/>
      <c r="H4" s="4" t="s">
        <v>2</v>
      </c>
      <c r="I4" s="5" t="s">
        <v>3</v>
      </c>
      <c r="J4" s="7" t="s">
        <v>6</v>
      </c>
    </row>
    <row r="5" spans="1:10" ht="28.5" customHeight="1" x14ac:dyDescent="0.35">
      <c r="A5" s="25" t="s">
        <v>7</v>
      </c>
      <c r="B5" s="26"/>
      <c r="C5" s="26"/>
      <c r="D5" s="26"/>
      <c r="E5" s="26"/>
      <c r="F5" s="26"/>
      <c r="G5" s="26"/>
      <c r="H5" s="26"/>
      <c r="I5" s="26"/>
      <c r="J5" s="27"/>
    </row>
    <row r="6" spans="1:10" ht="75" customHeight="1" x14ac:dyDescent="0.35">
      <c r="A6" s="19">
        <v>1</v>
      </c>
      <c r="B6" s="20" t="s">
        <v>8</v>
      </c>
      <c r="C6" s="16" t="s">
        <v>28</v>
      </c>
      <c r="D6" s="6" t="s">
        <v>10</v>
      </c>
      <c r="E6" s="6">
        <v>1</v>
      </c>
      <c r="F6" s="10"/>
      <c r="G6" s="11">
        <f t="shared" ref="G6:G17" si="0">ABS(E6*F6)</f>
        <v>0</v>
      </c>
      <c r="H6" s="11">
        <f t="shared" ref="H6:H17" si="1">ABS(I6-G6)</f>
        <v>0</v>
      </c>
      <c r="I6" s="12">
        <f>ABS(G6*1.21)</f>
        <v>0</v>
      </c>
      <c r="J6" s="21" t="s">
        <v>11</v>
      </c>
    </row>
    <row r="7" spans="1:10" ht="85.5" customHeight="1" x14ac:dyDescent="0.35">
      <c r="A7" s="19">
        <v>2</v>
      </c>
      <c r="B7" s="17" t="s">
        <v>9</v>
      </c>
      <c r="C7" s="13" t="s">
        <v>40</v>
      </c>
      <c r="D7" s="6" t="s">
        <v>10</v>
      </c>
      <c r="E7" s="6">
        <v>1</v>
      </c>
      <c r="F7" s="10"/>
      <c r="G7" s="11">
        <f t="shared" si="0"/>
        <v>0</v>
      </c>
      <c r="H7" s="11">
        <f t="shared" si="1"/>
        <v>0</v>
      </c>
      <c r="I7" s="12">
        <f t="shared" ref="I7:I17" si="2">ABS(G7*1.21)</f>
        <v>0</v>
      </c>
      <c r="J7" s="9" t="s">
        <v>11</v>
      </c>
    </row>
    <row r="8" spans="1:10" ht="36" x14ac:dyDescent="0.35">
      <c r="A8" s="19">
        <v>3</v>
      </c>
      <c r="B8" s="18" t="s">
        <v>23</v>
      </c>
      <c r="C8" s="13" t="s">
        <v>24</v>
      </c>
      <c r="D8" s="6" t="s">
        <v>4</v>
      </c>
      <c r="E8" s="6">
        <v>3</v>
      </c>
      <c r="F8" s="10"/>
      <c r="G8" s="11">
        <f t="shared" ref="G8" si="3">ABS(E8*F8)</f>
        <v>0</v>
      </c>
      <c r="H8" s="11">
        <f t="shared" ref="H8" si="4">ABS(I8-G8)</f>
        <v>0</v>
      </c>
      <c r="I8" s="12">
        <f t="shared" ref="I8" si="5">ABS(G8*1.21)</f>
        <v>0</v>
      </c>
      <c r="J8" s="9" t="s">
        <v>11</v>
      </c>
    </row>
    <row r="9" spans="1:10" ht="36" x14ac:dyDescent="0.35">
      <c r="A9" s="19">
        <v>4</v>
      </c>
      <c r="B9" s="14" t="s">
        <v>29</v>
      </c>
      <c r="C9" s="13" t="s">
        <v>33</v>
      </c>
      <c r="D9" s="6" t="s">
        <v>4</v>
      </c>
      <c r="E9" s="6">
        <v>2</v>
      </c>
      <c r="F9" s="10"/>
      <c r="G9" s="11">
        <f t="shared" ref="G9" si="6">ABS(E9*F9)</f>
        <v>0</v>
      </c>
      <c r="H9" s="11">
        <f t="shared" ref="H9" si="7">ABS(I9-G9)</f>
        <v>0</v>
      </c>
      <c r="I9" s="12">
        <f t="shared" ref="I9" si="8">ABS(G9*1.21)</f>
        <v>0</v>
      </c>
      <c r="J9" s="9" t="s">
        <v>11</v>
      </c>
    </row>
    <row r="10" spans="1:10" ht="36" x14ac:dyDescent="0.35">
      <c r="A10" s="19">
        <v>5</v>
      </c>
      <c r="B10" s="14" t="s">
        <v>30</v>
      </c>
      <c r="C10" s="13" t="s">
        <v>32</v>
      </c>
      <c r="D10" s="6" t="s">
        <v>4</v>
      </c>
      <c r="E10" s="6">
        <v>3</v>
      </c>
      <c r="F10" s="10"/>
      <c r="G10" s="11">
        <f t="shared" si="0"/>
        <v>0</v>
      </c>
      <c r="H10" s="11">
        <f t="shared" si="1"/>
        <v>0</v>
      </c>
      <c r="I10" s="12">
        <f t="shared" si="2"/>
        <v>0</v>
      </c>
      <c r="J10" s="9" t="s">
        <v>11</v>
      </c>
    </row>
    <row r="11" spans="1:10" ht="39.75" customHeight="1" x14ac:dyDescent="0.35">
      <c r="A11" s="19">
        <v>6</v>
      </c>
      <c r="B11" s="14" t="s">
        <v>30</v>
      </c>
      <c r="C11" s="13" t="s">
        <v>31</v>
      </c>
      <c r="D11" s="6" t="s">
        <v>4</v>
      </c>
      <c r="E11" s="6">
        <v>2</v>
      </c>
      <c r="F11" s="10"/>
      <c r="G11" s="11">
        <f t="shared" si="0"/>
        <v>0</v>
      </c>
      <c r="H11" s="11">
        <f t="shared" si="1"/>
        <v>0</v>
      </c>
      <c r="I11" s="12">
        <f t="shared" si="2"/>
        <v>0</v>
      </c>
      <c r="J11" s="9" t="s">
        <v>11</v>
      </c>
    </row>
    <row r="12" spans="1:10" ht="52.5" customHeight="1" x14ac:dyDescent="0.35">
      <c r="A12" s="19">
        <v>7</v>
      </c>
      <c r="B12" s="14" t="s">
        <v>14</v>
      </c>
      <c r="C12" s="13" t="s">
        <v>38</v>
      </c>
      <c r="D12" s="6" t="s">
        <v>4</v>
      </c>
      <c r="E12" s="6">
        <v>13</v>
      </c>
      <c r="F12" s="10"/>
      <c r="G12" s="11">
        <f t="shared" si="0"/>
        <v>0</v>
      </c>
      <c r="H12" s="11">
        <f t="shared" si="1"/>
        <v>0</v>
      </c>
      <c r="I12" s="12">
        <f t="shared" si="2"/>
        <v>0</v>
      </c>
      <c r="J12" s="9" t="s">
        <v>11</v>
      </c>
    </row>
    <row r="13" spans="1:10" ht="42" customHeight="1" x14ac:dyDescent="0.35">
      <c r="A13" s="19">
        <v>8</v>
      </c>
      <c r="B13" s="14" t="s">
        <v>15</v>
      </c>
      <c r="C13" s="13" t="s">
        <v>25</v>
      </c>
      <c r="D13" s="6" t="s">
        <v>10</v>
      </c>
      <c r="E13" s="6">
        <v>1</v>
      </c>
      <c r="F13" s="10"/>
      <c r="G13" s="11">
        <f t="shared" si="0"/>
        <v>0</v>
      </c>
      <c r="H13" s="11">
        <f t="shared" si="1"/>
        <v>0</v>
      </c>
      <c r="I13" s="12">
        <f t="shared" si="2"/>
        <v>0</v>
      </c>
      <c r="J13" s="9" t="s">
        <v>11</v>
      </c>
    </row>
    <row r="14" spans="1:10" ht="36" x14ac:dyDescent="0.35">
      <c r="A14" s="19">
        <v>9</v>
      </c>
      <c r="B14" s="14" t="s">
        <v>20</v>
      </c>
      <c r="C14" s="13" t="s">
        <v>21</v>
      </c>
      <c r="D14" s="6" t="s">
        <v>4</v>
      </c>
      <c r="E14" s="6">
        <v>1</v>
      </c>
      <c r="F14" s="10"/>
      <c r="G14" s="11">
        <f t="shared" si="0"/>
        <v>0</v>
      </c>
      <c r="H14" s="11">
        <f t="shared" si="1"/>
        <v>0</v>
      </c>
      <c r="I14" s="12">
        <f t="shared" si="2"/>
        <v>0</v>
      </c>
      <c r="J14" s="9" t="s">
        <v>11</v>
      </c>
    </row>
    <row r="15" spans="1:10" x14ac:dyDescent="0.35">
      <c r="A15" s="19">
        <v>10</v>
      </c>
      <c r="B15" s="14" t="s">
        <v>34</v>
      </c>
      <c r="C15" s="13" t="s">
        <v>35</v>
      </c>
      <c r="D15" s="6" t="s">
        <v>4</v>
      </c>
      <c r="E15" s="6">
        <v>6</v>
      </c>
      <c r="F15" s="10"/>
      <c r="G15" s="11">
        <f t="shared" ref="G15" si="9">ABS(E15*F15)</f>
        <v>0</v>
      </c>
      <c r="H15" s="11">
        <f t="shared" ref="H15" si="10">ABS(I15-G15)</f>
        <v>0</v>
      </c>
      <c r="I15" s="12">
        <f t="shared" ref="I15" si="11">ABS(G15*1.21)</f>
        <v>0</v>
      </c>
      <c r="J15" s="8"/>
    </row>
    <row r="16" spans="1:10" ht="60" x14ac:dyDescent="0.35">
      <c r="A16" s="19">
        <v>11</v>
      </c>
      <c r="B16" s="14" t="s">
        <v>36</v>
      </c>
      <c r="C16" s="13" t="s">
        <v>37</v>
      </c>
      <c r="D16" s="6" t="s">
        <v>4</v>
      </c>
      <c r="E16" s="6">
        <v>6</v>
      </c>
      <c r="F16" s="10"/>
      <c r="G16" s="11">
        <f t="shared" ref="G16" si="12">ABS(E16*F16)</f>
        <v>0</v>
      </c>
      <c r="H16" s="11">
        <f t="shared" ref="H16" si="13">ABS(I16-G16)</f>
        <v>0</v>
      </c>
      <c r="I16" s="12">
        <f t="shared" ref="I16" si="14">ABS(G16*1.21)</f>
        <v>0</v>
      </c>
      <c r="J16" s="8"/>
    </row>
    <row r="17" spans="1:10" ht="51.75" customHeight="1" x14ac:dyDescent="0.35">
      <c r="A17" s="19">
        <v>12</v>
      </c>
      <c r="B17" s="14" t="s">
        <v>22</v>
      </c>
      <c r="C17" s="13" t="s">
        <v>27</v>
      </c>
      <c r="D17" s="6" t="s">
        <v>4</v>
      </c>
      <c r="E17" s="6">
        <v>1</v>
      </c>
      <c r="F17" s="10"/>
      <c r="G17" s="11">
        <f t="shared" si="0"/>
        <v>0</v>
      </c>
      <c r="H17" s="11">
        <f t="shared" si="1"/>
        <v>0</v>
      </c>
      <c r="I17" s="12">
        <f t="shared" si="2"/>
        <v>0</v>
      </c>
      <c r="J17" s="8"/>
    </row>
    <row r="18" spans="1:10" ht="51.75" customHeight="1" x14ac:dyDescent="0.35">
      <c r="A18" s="19">
        <v>13</v>
      </c>
      <c r="B18" s="14" t="s">
        <v>16</v>
      </c>
      <c r="C18" s="13" t="s">
        <v>17</v>
      </c>
      <c r="D18" s="6" t="s">
        <v>10</v>
      </c>
      <c r="E18" s="6">
        <v>1</v>
      </c>
      <c r="F18" s="10"/>
      <c r="G18" s="11">
        <f t="shared" ref="G18:G19" si="15">ABS(E18*F18)</f>
        <v>0</v>
      </c>
      <c r="H18" s="11">
        <f t="shared" ref="H18:H19" si="16">ABS(I18-G18)</f>
        <v>0</v>
      </c>
      <c r="I18" s="12">
        <f t="shared" ref="I18:I19" si="17">ABS(G18*1.21)</f>
        <v>0</v>
      </c>
      <c r="J18" s="8"/>
    </row>
    <row r="19" spans="1:10" ht="51.75" customHeight="1" x14ac:dyDescent="0.35">
      <c r="A19" s="19">
        <v>14</v>
      </c>
      <c r="B19" s="14" t="s">
        <v>26</v>
      </c>
      <c r="C19" s="16" t="s">
        <v>41</v>
      </c>
      <c r="D19" s="6" t="s">
        <v>10</v>
      </c>
      <c r="E19" s="6">
        <v>1</v>
      </c>
      <c r="F19" s="10"/>
      <c r="G19" s="11">
        <f t="shared" si="15"/>
        <v>0</v>
      </c>
      <c r="H19" s="11">
        <f t="shared" si="16"/>
        <v>0</v>
      </c>
      <c r="I19" s="12">
        <f t="shared" si="17"/>
        <v>0</v>
      </c>
      <c r="J19" s="8"/>
    </row>
    <row r="20" spans="1:10" x14ac:dyDescent="0.35">
      <c r="B20" s="29" t="s">
        <v>12</v>
      </c>
      <c r="C20" s="30"/>
      <c r="D20" s="30"/>
      <c r="E20" s="30"/>
      <c r="F20" s="31"/>
      <c r="G20" s="35">
        <f>SUM(G6:G19)</f>
        <v>0</v>
      </c>
      <c r="H20" s="35">
        <f>SUM(H6:H19)</f>
        <v>0</v>
      </c>
      <c r="I20" s="35">
        <f>SUM(I6:I19)</f>
        <v>0</v>
      </c>
    </row>
    <row r="21" spans="1:10" x14ac:dyDescent="0.35">
      <c r="B21" s="32"/>
      <c r="C21" s="33"/>
      <c r="D21" s="33"/>
      <c r="E21" s="33"/>
      <c r="F21" s="34"/>
      <c r="G21" s="35"/>
      <c r="H21" s="35"/>
      <c r="I21" s="35"/>
    </row>
    <row r="22" spans="1:10" x14ac:dyDescent="0.35">
      <c r="C22" s="28" t="s">
        <v>42</v>
      </c>
    </row>
    <row r="23" spans="1:10" x14ac:dyDescent="0.35">
      <c r="C23" s="28"/>
    </row>
  </sheetData>
  <mergeCells count="10">
    <mergeCell ref="A1:J1"/>
    <mergeCell ref="A2:J3"/>
    <mergeCell ref="A5:J5"/>
    <mergeCell ref="C22:C23"/>
    <mergeCell ref="B20:F21"/>
    <mergeCell ref="G20:G21"/>
    <mergeCell ref="H20:H21"/>
    <mergeCell ref="I20:I21"/>
    <mergeCell ref="C4:D4"/>
    <mergeCell ref="F4:G4"/>
  </mergeCells>
  <pageMargins left="0.70866141732283472" right="0.70866141732283472" top="0.78740157480314965" bottom="0.78740157480314965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2023-09-25T05:48:03Z</cp:lastPrinted>
  <dcterms:created xsi:type="dcterms:W3CDTF">2021-04-12T14:44:10Z</dcterms:created>
  <dcterms:modified xsi:type="dcterms:W3CDTF">2024-05-21T12:46:56Z</dcterms:modified>
</cp:coreProperties>
</file>